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4695" windowHeight="5655"/>
  </bookViews>
  <sheets>
    <sheet name="Janeiro" sheetId="1" r:id="rId1"/>
  </sheets>
  <calcPr calcId="145621"/>
</workbook>
</file>

<file path=xl/calcChain.xml><?xml version="1.0" encoding="utf-8"?>
<calcChain xmlns="http://schemas.openxmlformats.org/spreadsheetml/2006/main">
  <c r="J21" i="1" l="1"/>
  <c r="J24" i="1"/>
  <c r="J15" i="1" l="1"/>
  <c r="J16" i="1" l="1"/>
  <c r="J17" i="1"/>
  <c r="J18" i="1"/>
  <c r="J19" i="1"/>
  <c r="J23" i="1"/>
  <c r="J22" i="1"/>
  <c r="J20" i="1"/>
  <c r="J25" i="1"/>
  <c r="J14" i="1"/>
  <c r="J13" i="1"/>
  <c r="J12" i="1"/>
  <c r="J11" i="1"/>
  <c r="J26" i="1" l="1"/>
  <c r="J10" i="1"/>
  <c r="J9" i="1"/>
</calcChain>
</file>

<file path=xl/sharedStrings.xml><?xml version="1.0" encoding="utf-8"?>
<sst xmlns="http://schemas.openxmlformats.org/spreadsheetml/2006/main" count="101" uniqueCount="96">
  <si>
    <t>Fornecedor</t>
  </si>
  <si>
    <t>Documento (CNPJ/CPF)</t>
  </si>
  <si>
    <t>Nº do Contrato</t>
  </si>
  <si>
    <t>Objeto</t>
  </si>
  <si>
    <t>Assinatura do contrato</t>
  </si>
  <si>
    <t>Valor de pagamento</t>
  </si>
  <si>
    <t>Mês do Pagamento</t>
  </si>
  <si>
    <t xml:space="preserve">                                                                  </t>
  </si>
  <si>
    <t>Relatório de execução e de seu orçamento</t>
  </si>
  <si>
    <t>Aditivo</t>
  </si>
  <si>
    <r>
      <t xml:space="preserve">  </t>
    </r>
    <r>
      <rPr>
        <sz val="11"/>
        <color rgb="FF000000"/>
        <rFont val="Calibri"/>
        <family val="2"/>
        <scheme val="minor"/>
      </rPr>
      <t>DENTAL PLUS CONVÊNIO ODONTOLÓGICO LTDA</t>
    </r>
  </si>
  <si>
    <t>00.571.628/0001-47</t>
  </si>
  <si>
    <t>ADMITA RECURSOS HUMANOS LTDA</t>
  </si>
  <si>
    <t>80.505.993/0001-92</t>
  </si>
  <si>
    <t>VIA ÉTICA SOLUÇÕES INTEGRADAS LTDA</t>
  </si>
  <si>
    <t>29.631.848/0001-09</t>
  </si>
  <si>
    <t>AEROMIX AGENCIA DE VIAGENS E TURISMO LTDA</t>
  </si>
  <si>
    <t>12.146.604/0001-20</t>
  </si>
  <si>
    <t>EXACTUS SOFTWARE LTDA</t>
  </si>
  <si>
    <t>81.760.878/0001-27</t>
  </si>
  <si>
    <t>MAISSEG CLINICA MEDICA E SEGURANCA DO TRABALHO LTDA</t>
  </si>
  <si>
    <t>26.917.612/0001-37</t>
  </si>
  <si>
    <t>COPERSOL ADMINISTRAÇÃO E SERVIÇOS DE MONITORAMENTO</t>
  </si>
  <si>
    <t>10.634.351/0001-08</t>
  </si>
  <si>
    <t>PREVER SISTEMAS DE MONITORAMENTO E TERCEIRIZAÇÃO DE SERVIÇOS LTDA</t>
  </si>
  <si>
    <t>05.976.921/0001-08</t>
  </si>
  <si>
    <t>WOLF VIGILÂNCIA PATRIMONIAL – EIRELI</t>
  </si>
  <si>
    <t>39.540.572/0001-07</t>
  </si>
  <si>
    <t>SIMPRESS COMÉRCIO, LOCAÇÃO E SERVIÇOS LTDA.</t>
  </si>
  <si>
    <t>07.432.517/0001-07</t>
  </si>
  <si>
    <t>78.613.841/0001-61</t>
  </si>
  <si>
    <t>05.989.476/0001-10</t>
  </si>
  <si>
    <t>PLUXEE BENEFICIOS BRASIL S.A. - REFEIÇÃO</t>
  </si>
  <si>
    <t>69.034.668/0001-56</t>
  </si>
  <si>
    <t>HELPER TECNOLOGIA DE SEGURAÇA S.A.</t>
  </si>
  <si>
    <t>13.644.990/0001-42</t>
  </si>
  <si>
    <t>PARK PLACE TECHNOLOGY BRASIL TELECOMUNICACOES LTDA</t>
  </si>
  <si>
    <t>05.489.237/0001-00</t>
  </si>
  <si>
    <t>SIMPRESS COMÉRCIO, LOCAÇÃO E SERVIÇOS LTDA</t>
  </si>
  <si>
    <t>013/2023</t>
  </si>
  <si>
    <t>GD TELECOMUNICAÇÕES LTDA.</t>
  </si>
  <si>
    <t>11.285.330/0001-97</t>
  </si>
  <si>
    <t>007/2019</t>
  </si>
  <si>
    <t>012/2019</t>
  </si>
  <si>
    <t>003/2020</t>
  </si>
  <si>
    <t>007/2020</t>
  </si>
  <si>
    <t>009/2021</t>
  </si>
  <si>
    <t>020/2021</t>
  </si>
  <si>
    <t>004/2022</t>
  </si>
  <si>
    <t>006/2022</t>
  </si>
  <si>
    <t>010/2022</t>
  </si>
  <si>
    <t>002/2023</t>
  </si>
  <si>
    <t>004/2023</t>
  </si>
  <si>
    <t>007/2023</t>
  </si>
  <si>
    <t>015/2023</t>
  </si>
  <si>
    <t>011/2023</t>
  </si>
  <si>
    <t>014/2023</t>
  </si>
  <si>
    <t>Contratação de  empresa operadora de Plano Privado Empresarial de Assistencia Odontológica, DO TIPO PLANO BÁSICO, em regime de ADESÃO, devidamente autorizada pela Agencia Nacional de Saúde Suplementar - ANS.</t>
  </si>
  <si>
    <t>Contratação de  empresa especializada na prestação dos serviços de Terceirização de folha de Pagamento.</t>
  </si>
  <si>
    <t>Prestação dos serviços de implantação e manutenção de canal de denúncias, compreendendo o fornecimento dos meios (0800 e Web), serviços e software para o recebimento, classificação e gestão de denúncias, anônimas ou não anônimas.</t>
  </si>
  <si>
    <t>Contratação de  empresa para a prestação de serviços de agenciamento de viagens, com o fornecimento de passagens terrestres e aéreas, nacionais e internacionais.</t>
  </si>
  <si>
    <t>Contratação de empresa especializada na prestação de serviços de suporte técnico, manutenção, implementação e atualização (evolução) de Sistemas, com fornecimeto de Licenças de Softwares para os Sistemas de Gestão Contabil, Fibanceira, Patrimonial e Fiscal</t>
  </si>
  <si>
    <t>Contratação de empresa especializada na prestação de serviços em Medicina do Trabalho</t>
  </si>
  <si>
    <t>ASSOCIAÇÃO EVANGELICA BENEFICIENTE DE LONDRINA</t>
  </si>
  <si>
    <t>Contratação de empresa especializada para prestação de serviços de controle de acesso</t>
  </si>
  <si>
    <t>Contratação de empresa especializada para prestação de serviços gerais delimpeza e conservação predial</t>
  </si>
  <si>
    <t>Contratação de empresa especializada para a prestação de serviços de vigilância armada</t>
  </si>
  <si>
    <t>Contrato de Prestação de Serviços de Outsourcing de Equipamentos tablets e impressoras térmicas</t>
  </si>
  <si>
    <t>Contratação de empresa operadora de plano de saúde especializada para a oferta de planos privados de assistência a saúde, coletivos, empresariais, devidamentr autorizados pela Agência Nacional de Saúde Suplementar - NA, objetivando a prestação dos serviços de ASSISTENCIA MÉDICA AMBULATORIAL e HOSPITALAR, fisioterápica, psicológica e auxiliar, com opcional, acomodação em apartamento duplo aos empregados da CTD e respectivos dependentes</t>
  </si>
  <si>
    <t>Contratação de prestação de serviços de locação de Sistema de repressão, monitoramento e atendimento a emergência, comtemplando 08 (oito) unidades de seguança e central de Monitoramento</t>
  </si>
  <si>
    <t>Contratação de empresa especializada em equipamentos CISCO, DELL, HP, QNAP, EMC e Extreme Networks para realização de serviço de suporte técnico, englobando manutenção preditiva, preventiva e corretiva, fornecendo serviços de suporte, e coordenação de serviços para a manutenção, reparo e/ou substituição de equipamentos</t>
  </si>
  <si>
    <t>Contrato a prestação do Serviço de Outsourcing para a
disponibilização dos equipamentos, conforme necessidade e conveniência da CTD - Computadores</t>
  </si>
  <si>
    <t>Contrato de adesão de uso temporário de Software</t>
  </si>
  <si>
    <t>Locação de Nobreak 30kva tensão de entrada e saída: 220V trifásico com banco de bateria para 10 minutos sendo 64 baterias de 09ah vrla, incluindo preventiva semestral e corretiva em horario comercial com peça e baterias</t>
  </si>
  <si>
    <t>ECOPOWER SISTEMAS DE ENERGIA IMPORTAÇÃO, EXPORTAÇÃO LTDA</t>
  </si>
  <si>
    <t>10.399.398/0001-34</t>
  </si>
  <si>
    <t>ADVISECLIP SERVIÇOS EM TECNOLOGIA - ME</t>
  </si>
  <si>
    <t>16.841.580/0001-80</t>
  </si>
  <si>
    <t>PORTO SEGURO COMPANHIA DE SEGUROS GERAIS</t>
  </si>
  <si>
    <t>61.198.164/0001-60</t>
  </si>
  <si>
    <t>003/2023</t>
  </si>
  <si>
    <t>Contratação de Apólice de Seguro de Equipamentos Portáteis de terceiros</t>
  </si>
  <si>
    <t>Ordem de Compra</t>
  </si>
  <si>
    <t>F.S.M. LOCAÇÕES E TRANSPORTES LTDA</t>
  </si>
  <si>
    <t>15.110.131/0001-07</t>
  </si>
  <si>
    <t>005/2023</t>
  </si>
  <si>
    <t>Contratação de empresa especializada na prestação de serviços de transporte de passageiros da Companhia de Tecnlogia e Desenvolvimento S.A., tipo onibus, com capacidade de no minimo 27 (vinte e sete) lugares</t>
  </si>
  <si>
    <t xml:space="preserve">GIMAVE MEIOS DE PAGAMENTOS E INF LTDA – EUCARD </t>
  </si>
  <si>
    <t>Contratação de empresa especializada para a prestação do serviço de administração e intermediação de benefício alimentação e refeição com uso da tecnologia de cartão alimentação / refeição com chip de segurança</t>
  </si>
  <si>
    <t>01/01/2024 a 31/01/2024</t>
  </si>
  <si>
    <t>Contrato de Prestação de Serviços de Outsourcing de Equipamentos de InformáticaComércio, Locação e Serviços LTDA</t>
  </si>
  <si>
    <t>Valor atual do contrato</t>
  </si>
  <si>
    <t>008/2023</t>
  </si>
  <si>
    <t>Contratação de empresa especializada para o provimento de dados móveis, minutos de voz e Short Message Service (SMS)</t>
  </si>
  <si>
    <t>012/2023</t>
  </si>
  <si>
    <t>Saldo Remanescente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</si>
</sst>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8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8" fillId="0" borderId="0" xfId="0" applyFont="1"/>
    <xf numFmtId="0" fontId="21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top" wrapText="1"/>
    </xf>
    <xf numFmtId="14" fontId="0" fillId="33" borderId="10" xfId="0" applyNumberFormat="1" applyFill="1" applyBorder="1" applyAlignment="1">
      <alignment horizontal="center" vertical="top" wrapText="1"/>
    </xf>
    <xf numFmtId="14" fontId="19" fillId="33" borderId="10" xfId="0" applyNumberFormat="1" applyFont="1" applyFill="1" applyBorder="1" applyAlignment="1">
      <alignment horizontal="center" vertical="top" wrapText="1"/>
    </xf>
    <xf numFmtId="4" fontId="19" fillId="33" borderId="10" xfId="0" applyNumberFormat="1" applyFont="1" applyFill="1" applyBorder="1" applyAlignment="1">
      <alignment horizontal="center" vertical="top" wrapText="1"/>
    </xf>
    <xf numFmtId="0" fontId="0" fillId="33" borderId="10" xfId="0" applyFill="1" applyBorder="1" applyAlignment="1">
      <alignment vertical="top" wrapText="1"/>
    </xf>
    <xf numFmtId="14" fontId="19" fillId="33" borderId="10" xfId="0" applyNumberFormat="1" applyFont="1" applyFill="1" applyBorder="1" applyAlignment="1">
      <alignment horizontal="center" vertical="top"/>
    </xf>
    <xf numFmtId="43" fontId="19" fillId="33" borderId="10" xfId="1" applyFont="1" applyFill="1" applyBorder="1" applyAlignment="1">
      <alignment horizontal="center" vertical="top" wrapText="1"/>
    </xf>
    <xf numFmtId="1" fontId="19" fillId="33" borderId="10" xfId="0" applyNumberFormat="1" applyFont="1" applyFill="1" applyBorder="1" applyAlignment="1">
      <alignment horizontal="center" vertical="top" wrapText="1"/>
    </xf>
    <xf numFmtId="43" fontId="0" fillId="0" borderId="0" xfId="1" applyFont="1"/>
    <xf numFmtId="0" fontId="23" fillId="0" borderId="0" xfId="0" applyFont="1" applyBorder="1"/>
    <xf numFmtId="0" fontId="20" fillId="34" borderId="12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horizontal="center" vertical="top" wrapText="1"/>
    </xf>
    <xf numFmtId="43" fontId="20" fillId="34" borderId="10" xfId="1" applyFont="1" applyFill="1" applyBorder="1" applyAlignment="1">
      <alignment horizontal="center" vertical="top" wrapText="1"/>
    </xf>
    <xf numFmtId="0" fontId="0" fillId="33" borderId="10" xfId="0" applyFill="1" applyBorder="1" applyAlignment="1">
      <alignment horizontal="left" vertical="top" wrapText="1"/>
    </xf>
    <xf numFmtId="14" fontId="16" fillId="0" borderId="11" xfId="0" applyNumberFormat="1" applyFont="1" applyBorder="1" applyAlignment="1">
      <alignment horizontal="left" vertical="center"/>
    </xf>
    <xf numFmtId="17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top" wrapText="1"/>
    </xf>
    <xf numFmtId="164" fontId="19" fillId="33" borderId="10" xfId="1" applyNumberFormat="1" applyFont="1" applyFill="1" applyBorder="1" applyAlignment="1">
      <alignment horizontal="center" vertical="top" wrapText="1"/>
    </xf>
    <xf numFmtId="1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1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top"/>
    </xf>
    <xf numFmtId="0" fontId="19" fillId="33" borderId="10" xfId="0" applyFont="1" applyFill="1" applyBorder="1" applyAlignment="1">
      <alignment horizontal="left"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top"/>
    </xf>
    <xf numFmtId="0" fontId="19" fillId="33" borderId="10" xfId="0" applyFont="1" applyFill="1" applyBorder="1" applyAlignment="1">
      <alignment horizontal="left" vertical="center"/>
    </xf>
    <xf numFmtId="0" fontId="22" fillId="0" borderId="0" xfId="0" applyFont="1" applyAlignment="1">
      <alignment horizont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showGridLines="0" tabSelected="1" zoomScaleNormal="100" zoomScaleSheetLayoutView="90" workbookViewId="0">
      <selection activeCell="A2" sqref="A2:I2"/>
    </sheetView>
  </sheetViews>
  <sheetFormatPr defaultRowHeight="15" x14ac:dyDescent="0.25"/>
  <cols>
    <col min="1" max="1" width="70.5703125" bestFit="1" customWidth="1"/>
    <col min="2" max="2" width="22.140625" bestFit="1" customWidth="1"/>
    <col min="3" max="3" width="13.85546875" customWidth="1"/>
    <col min="4" max="4" width="62.42578125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33" t="s">
        <v>8</v>
      </c>
      <c r="B2" s="33"/>
      <c r="C2" s="33"/>
      <c r="D2" s="33"/>
      <c r="E2" s="33"/>
      <c r="F2" s="33"/>
      <c r="G2" s="33"/>
      <c r="H2" s="33"/>
      <c r="I2" s="33"/>
    </row>
    <row r="3" spans="1:10" x14ac:dyDescent="0.25">
      <c r="A3" s="17" t="s">
        <v>89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9</v>
      </c>
      <c r="G4" s="14" t="s">
        <v>91</v>
      </c>
      <c r="H4" s="15" t="s">
        <v>5</v>
      </c>
      <c r="I4" s="14" t="s">
        <v>6</v>
      </c>
      <c r="J4" s="14" t="s">
        <v>95</v>
      </c>
    </row>
    <row r="5" spans="1:10" x14ac:dyDescent="0.25">
      <c r="A5" s="29" t="s">
        <v>10</v>
      </c>
      <c r="B5" s="26" t="s">
        <v>11</v>
      </c>
      <c r="C5" s="26" t="s">
        <v>42</v>
      </c>
      <c r="D5" s="32" t="s">
        <v>57</v>
      </c>
      <c r="E5" s="21">
        <v>43728</v>
      </c>
      <c r="F5" s="22">
        <v>23506.799999999999</v>
      </c>
      <c r="G5" s="22">
        <v>23506.799999999999</v>
      </c>
      <c r="H5" s="23">
        <v>1264.2</v>
      </c>
      <c r="I5" s="18">
        <v>45292</v>
      </c>
      <c r="J5" s="22">
        <v>15272.42</v>
      </c>
    </row>
    <row r="6" spans="1:10" x14ac:dyDescent="0.25">
      <c r="A6" s="30" t="s">
        <v>12</v>
      </c>
      <c r="B6" s="26" t="s">
        <v>13</v>
      </c>
      <c r="C6" s="26" t="s">
        <v>43</v>
      </c>
      <c r="D6" s="31" t="s">
        <v>58</v>
      </c>
      <c r="E6" s="21">
        <v>43745</v>
      </c>
      <c r="F6" s="22">
        <v>150000</v>
      </c>
      <c r="G6" s="22">
        <v>150000</v>
      </c>
      <c r="H6" s="23">
        <v>9776.2999999999993</v>
      </c>
      <c r="I6" s="18">
        <v>45292</v>
      </c>
      <c r="J6" s="22">
        <v>101118.5</v>
      </c>
    </row>
    <row r="7" spans="1:10" ht="13.5" customHeight="1" x14ac:dyDescent="0.25">
      <c r="A7" s="30" t="s">
        <v>14</v>
      </c>
      <c r="B7" s="26" t="s">
        <v>15</v>
      </c>
      <c r="C7" s="26" t="s">
        <v>44</v>
      </c>
      <c r="D7" s="25" t="s">
        <v>59</v>
      </c>
      <c r="E7" s="5">
        <v>43951</v>
      </c>
      <c r="F7" s="19">
        <v>11280</v>
      </c>
      <c r="G7" s="19">
        <v>11280</v>
      </c>
      <c r="H7" s="19">
        <v>940</v>
      </c>
      <c r="I7" s="18">
        <v>45292</v>
      </c>
      <c r="J7" s="19">
        <v>2820</v>
      </c>
    </row>
    <row r="8" spans="1:10" ht="13.5" customHeight="1" x14ac:dyDescent="0.25">
      <c r="A8" s="30" t="s">
        <v>16</v>
      </c>
      <c r="B8" s="26" t="s">
        <v>17</v>
      </c>
      <c r="C8" s="26" t="s">
        <v>45</v>
      </c>
      <c r="D8" s="25" t="s">
        <v>60</v>
      </c>
      <c r="E8" s="5">
        <v>44041</v>
      </c>
      <c r="F8" s="19">
        <v>60072</v>
      </c>
      <c r="G8" s="19">
        <v>60072</v>
      </c>
      <c r="H8" s="19">
        <v>2438.86</v>
      </c>
      <c r="I8" s="18">
        <v>45292</v>
      </c>
      <c r="J8" s="19">
        <v>6651.8</v>
      </c>
    </row>
    <row r="9" spans="1:10" ht="13.5" customHeight="1" x14ac:dyDescent="0.25">
      <c r="A9" s="30" t="s">
        <v>18</v>
      </c>
      <c r="B9" s="26" t="s">
        <v>19</v>
      </c>
      <c r="C9" s="26" t="s">
        <v>46</v>
      </c>
      <c r="D9" s="25" t="s">
        <v>61</v>
      </c>
      <c r="E9" s="5">
        <v>44482</v>
      </c>
      <c r="F9" s="19">
        <v>42857.760000000002</v>
      </c>
      <c r="G9" s="19">
        <v>42857.760000000002</v>
      </c>
      <c r="H9" s="19">
        <v>3571.48</v>
      </c>
      <c r="I9" s="18">
        <v>45292</v>
      </c>
      <c r="J9" s="19">
        <f>F9-H9</f>
        <v>39286.28</v>
      </c>
    </row>
    <row r="10" spans="1:10" ht="13.5" customHeight="1" x14ac:dyDescent="0.25">
      <c r="A10" s="30" t="s">
        <v>20</v>
      </c>
      <c r="B10" s="27" t="s">
        <v>21</v>
      </c>
      <c r="C10" s="26" t="s">
        <v>47</v>
      </c>
      <c r="D10" s="25" t="s">
        <v>62</v>
      </c>
      <c r="E10" s="5">
        <v>44586</v>
      </c>
      <c r="F10" s="19">
        <v>36414</v>
      </c>
      <c r="G10" s="19">
        <v>36414</v>
      </c>
      <c r="H10" s="20">
        <v>1924.88</v>
      </c>
      <c r="I10" s="18">
        <v>45292</v>
      </c>
      <c r="J10" s="19">
        <f>34395.1-H10</f>
        <v>32470.219999999998</v>
      </c>
    </row>
    <row r="11" spans="1:10" ht="13.5" customHeight="1" x14ac:dyDescent="0.25">
      <c r="A11" s="30" t="s">
        <v>22</v>
      </c>
      <c r="B11" s="26" t="s">
        <v>23</v>
      </c>
      <c r="C11" s="26" t="s">
        <v>48</v>
      </c>
      <c r="D11" s="25" t="s">
        <v>64</v>
      </c>
      <c r="E11" s="5">
        <v>44755</v>
      </c>
      <c r="F11" s="19">
        <v>212364</v>
      </c>
      <c r="G11" s="19">
        <v>5899</v>
      </c>
      <c r="H11" s="20">
        <v>5194.6499999999996</v>
      </c>
      <c r="I11" s="18">
        <v>45292</v>
      </c>
      <c r="J11" s="19">
        <f>132437.61-H11</f>
        <v>127242.95999999999</v>
      </c>
    </row>
    <row r="12" spans="1:10" ht="13.5" customHeight="1" x14ac:dyDescent="0.25">
      <c r="A12" s="30" t="s">
        <v>24</v>
      </c>
      <c r="B12" s="26" t="s">
        <v>25</v>
      </c>
      <c r="C12" s="26" t="s">
        <v>49</v>
      </c>
      <c r="D12" s="25" t="s">
        <v>65</v>
      </c>
      <c r="E12" s="5">
        <v>44866</v>
      </c>
      <c r="F12" s="6">
        <v>410220</v>
      </c>
      <c r="G12" s="19">
        <v>11395</v>
      </c>
      <c r="H12" s="20">
        <v>9258.67</v>
      </c>
      <c r="I12" s="18">
        <v>45292</v>
      </c>
      <c r="J12" s="19">
        <f>285901.82-H12</f>
        <v>276643.15000000002</v>
      </c>
    </row>
    <row r="13" spans="1:10" ht="13.5" customHeight="1" x14ac:dyDescent="0.25">
      <c r="A13" s="30" t="s">
        <v>26</v>
      </c>
      <c r="B13" s="26" t="s">
        <v>27</v>
      </c>
      <c r="C13" s="26" t="s">
        <v>50</v>
      </c>
      <c r="D13" s="25" t="s">
        <v>66</v>
      </c>
      <c r="E13" s="5">
        <v>44835</v>
      </c>
      <c r="F13" s="6">
        <v>585412.56000000006</v>
      </c>
      <c r="G13" s="19">
        <v>16261.46</v>
      </c>
      <c r="H13" s="20">
        <v>14988.08</v>
      </c>
      <c r="I13" s="18">
        <v>45292</v>
      </c>
      <c r="J13" s="19">
        <f>451360.45-H13</f>
        <v>436372.37</v>
      </c>
    </row>
    <row r="14" spans="1:10" ht="13.5" customHeight="1" x14ac:dyDescent="0.25">
      <c r="A14" s="30" t="s">
        <v>28</v>
      </c>
      <c r="B14" s="26" t="s">
        <v>29</v>
      </c>
      <c r="C14" s="28" t="s">
        <v>51</v>
      </c>
      <c r="D14" s="16" t="s">
        <v>67</v>
      </c>
      <c r="E14" s="8">
        <v>45133</v>
      </c>
      <c r="F14" s="19">
        <v>11913072</v>
      </c>
      <c r="G14" s="24">
        <v>11913072</v>
      </c>
      <c r="H14" s="20">
        <v>276686</v>
      </c>
      <c r="I14" s="18">
        <v>45292</v>
      </c>
      <c r="J14" s="19">
        <f>11274111.65-H14</f>
        <v>10997425.65</v>
      </c>
    </row>
    <row r="15" spans="1:10" ht="13.5" customHeight="1" x14ac:dyDescent="0.25">
      <c r="A15" s="30" t="s">
        <v>78</v>
      </c>
      <c r="B15" s="26" t="s">
        <v>79</v>
      </c>
      <c r="C15" s="28" t="s">
        <v>80</v>
      </c>
      <c r="D15" s="16" t="s">
        <v>81</v>
      </c>
      <c r="E15" s="8">
        <v>45105</v>
      </c>
      <c r="F15" s="19">
        <v>738602.59</v>
      </c>
      <c r="G15" s="19">
        <v>738602.59</v>
      </c>
      <c r="H15" s="20">
        <v>53860.95</v>
      </c>
      <c r="I15" s="18">
        <v>45292</v>
      </c>
      <c r="J15" s="19">
        <f>528481.01-H15</f>
        <v>474620.06</v>
      </c>
    </row>
    <row r="16" spans="1:10" ht="13.5" customHeight="1" x14ac:dyDescent="0.25">
      <c r="A16" s="30" t="s">
        <v>63</v>
      </c>
      <c r="B16" s="26" t="s">
        <v>30</v>
      </c>
      <c r="C16" s="26" t="s">
        <v>52</v>
      </c>
      <c r="D16" s="25" t="s">
        <v>68</v>
      </c>
      <c r="E16" s="5">
        <v>45043</v>
      </c>
      <c r="F16" s="19">
        <v>1013664.24</v>
      </c>
      <c r="G16" s="19">
        <v>1013664.24</v>
      </c>
      <c r="H16" s="20">
        <v>26940.14</v>
      </c>
      <c r="I16" s="18">
        <v>45292</v>
      </c>
      <c r="J16" s="19">
        <f>584852.48-H16</f>
        <v>557912.34</v>
      </c>
    </row>
    <row r="17" spans="1:10" ht="14.25" customHeight="1" x14ac:dyDescent="0.25">
      <c r="A17" s="30" t="s">
        <v>87</v>
      </c>
      <c r="B17" s="26" t="s">
        <v>31</v>
      </c>
      <c r="C17" s="26" t="s">
        <v>53</v>
      </c>
      <c r="D17" s="16" t="s">
        <v>88</v>
      </c>
      <c r="E17" s="5">
        <v>45175</v>
      </c>
      <c r="F17" s="19">
        <v>33908.160000000003</v>
      </c>
      <c r="G17" s="19">
        <v>33908.160000000003</v>
      </c>
      <c r="H17" s="20">
        <v>2770.92</v>
      </c>
      <c r="I17" s="18">
        <v>45292</v>
      </c>
      <c r="J17" s="19">
        <f>28308.51-H17</f>
        <v>25537.589999999997</v>
      </c>
    </row>
    <row r="18" spans="1:10" ht="13.5" customHeight="1" x14ac:dyDescent="0.25">
      <c r="A18" s="30" t="s">
        <v>32</v>
      </c>
      <c r="B18" s="26" t="s">
        <v>33</v>
      </c>
      <c r="C18" s="26" t="s">
        <v>54</v>
      </c>
      <c r="D18" s="16" t="s">
        <v>88</v>
      </c>
      <c r="E18" s="5">
        <v>45175</v>
      </c>
      <c r="F18" s="19">
        <v>1110492.24</v>
      </c>
      <c r="G18" s="19">
        <v>1110492.24</v>
      </c>
      <c r="H18" s="20">
        <v>174491.12</v>
      </c>
      <c r="I18" s="18">
        <v>45292</v>
      </c>
      <c r="J18" s="19">
        <f>1026492.24-H18</f>
        <v>852001.12</v>
      </c>
    </row>
    <row r="19" spans="1:10" ht="13.5" customHeight="1" x14ac:dyDescent="0.25">
      <c r="A19" s="30" t="s">
        <v>83</v>
      </c>
      <c r="B19" s="26" t="s">
        <v>84</v>
      </c>
      <c r="C19" s="26" t="s">
        <v>85</v>
      </c>
      <c r="D19" s="25" t="s">
        <v>86</v>
      </c>
      <c r="E19" s="5">
        <v>45058</v>
      </c>
      <c r="F19" s="19">
        <v>168000</v>
      </c>
      <c r="G19" s="19">
        <v>168000</v>
      </c>
      <c r="H19" s="20">
        <v>14000</v>
      </c>
      <c r="I19" s="18">
        <v>45292</v>
      </c>
      <c r="J19" s="19">
        <f>84000-H19</f>
        <v>70000</v>
      </c>
    </row>
    <row r="20" spans="1:10" ht="13.5" customHeight="1" x14ac:dyDescent="0.25">
      <c r="A20" s="30" t="s">
        <v>34</v>
      </c>
      <c r="B20" s="26" t="s">
        <v>35</v>
      </c>
      <c r="C20" s="26" t="s">
        <v>55</v>
      </c>
      <c r="D20" s="25" t="s">
        <v>69</v>
      </c>
      <c r="E20" s="5">
        <v>45104</v>
      </c>
      <c r="F20" s="19">
        <v>1348034.4</v>
      </c>
      <c r="G20" s="19">
        <v>1348034.4</v>
      </c>
      <c r="H20" s="20">
        <v>112336.2</v>
      </c>
      <c r="I20" s="18">
        <v>45292</v>
      </c>
      <c r="J20" s="19">
        <f>1123362-H20</f>
        <v>1011025.8</v>
      </c>
    </row>
    <row r="21" spans="1:10" ht="13.5" customHeight="1" x14ac:dyDescent="0.25">
      <c r="A21" s="30" t="s">
        <v>36</v>
      </c>
      <c r="B21" s="26" t="s">
        <v>37</v>
      </c>
      <c r="C21" s="26" t="s">
        <v>94</v>
      </c>
      <c r="D21" s="25" t="s">
        <v>70</v>
      </c>
      <c r="E21" s="5">
        <v>45107</v>
      </c>
      <c r="F21" s="19">
        <v>49431.48</v>
      </c>
      <c r="G21" s="19">
        <v>49431.48</v>
      </c>
      <c r="H21" s="20">
        <v>7731.9</v>
      </c>
      <c r="I21" s="18">
        <v>45292</v>
      </c>
      <c r="J21" s="19">
        <f>G21-7731.9</f>
        <v>41699.58</v>
      </c>
    </row>
    <row r="22" spans="1:10" ht="13.5" customHeight="1" x14ac:dyDescent="0.25">
      <c r="A22" s="30" t="s">
        <v>38</v>
      </c>
      <c r="B22" s="26" t="s">
        <v>29</v>
      </c>
      <c r="C22" s="26" t="s">
        <v>39</v>
      </c>
      <c r="D22" s="25" t="s">
        <v>90</v>
      </c>
      <c r="E22" s="5">
        <v>45141</v>
      </c>
      <c r="F22" s="19">
        <v>25020</v>
      </c>
      <c r="G22" s="19">
        <v>25020</v>
      </c>
      <c r="H22" s="20">
        <v>417</v>
      </c>
      <c r="I22" s="18">
        <v>45292</v>
      </c>
      <c r="J22" s="19">
        <f>24186-H22</f>
        <v>23769</v>
      </c>
    </row>
    <row r="23" spans="1:10" ht="13.5" customHeight="1" x14ac:dyDescent="0.25">
      <c r="A23" s="30" t="s">
        <v>38</v>
      </c>
      <c r="B23" s="26" t="s">
        <v>29</v>
      </c>
      <c r="C23" s="26" t="s">
        <v>56</v>
      </c>
      <c r="D23" s="25" t="s">
        <v>71</v>
      </c>
      <c r="E23" s="5">
        <v>45169</v>
      </c>
      <c r="F23" s="19">
        <v>1339449.6000000001</v>
      </c>
      <c r="G23" s="19">
        <v>1339449.6000000001</v>
      </c>
      <c r="H23" s="20">
        <v>0</v>
      </c>
      <c r="I23" s="18">
        <v>45292</v>
      </c>
      <c r="J23" s="19">
        <f>G23-6629.13</f>
        <v>1332820.4700000002</v>
      </c>
    </row>
    <row r="24" spans="1:10" ht="13.5" customHeight="1" x14ac:dyDescent="0.25">
      <c r="A24" s="30" t="s">
        <v>40</v>
      </c>
      <c r="B24" s="26" t="s">
        <v>41</v>
      </c>
      <c r="C24" s="26" t="s">
        <v>92</v>
      </c>
      <c r="D24" s="25" t="s">
        <v>93</v>
      </c>
      <c r="E24" s="5">
        <v>45079</v>
      </c>
      <c r="F24" s="19">
        <v>6792000</v>
      </c>
      <c r="G24" s="19">
        <v>6792000</v>
      </c>
      <c r="H24" s="20">
        <v>4619.76</v>
      </c>
      <c r="I24" s="18">
        <v>45292</v>
      </c>
      <c r="J24" s="19">
        <f>G24-4619.76</f>
        <v>6787380.2400000002</v>
      </c>
    </row>
    <row r="25" spans="1:10" ht="13.5" customHeight="1" x14ac:dyDescent="0.25">
      <c r="A25" s="30" t="s">
        <v>76</v>
      </c>
      <c r="B25" s="26" t="s">
        <v>77</v>
      </c>
      <c r="C25" s="26" t="s">
        <v>82</v>
      </c>
      <c r="D25" s="25" t="s">
        <v>72</v>
      </c>
      <c r="E25" s="5">
        <v>44952</v>
      </c>
      <c r="F25" s="19">
        <v>2640</v>
      </c>
      <c r="G25" s="19">
        <v>2640</v>
      </c>
      <c r="H25" s="20">
        <v>110</v>
      </c>
      <c r="I25" s="18">
        <v>45292</v>
      </c>
      <c r="J25" s="19">
        <f>1430-H25</f>
        <v>1320</v>
      </c>
    </row>
    <row r="26" spans="1:10" ht="13.5" customHeight="1" x14ac:dyDescent="0.25">
      <c r="A26" s="30" t="s">
        <v>74</v>
      </c>
      <c r="B26" s="26" t="s">
        <v>75</v>
      </c>
      <c r="C26" s="26" t="s">
        <v>82</v>
      </c>
      <c r="D26" s="25" t="s">
        <v>73</v>
      </c>
      <c r="E26" s="5">
        <v>45237</v>
      </c>
      <c r="F26" s="19">
        <v>54054</v>
      </c>
      <c r="G26" s="19">
        <v>54054</v>
      </c>
      <c r="H26" s="20">
        <v>4504.5</v>
      </c>
      <c r="I26" s="18">
        <v>45292</v>
      </c>
      <c r="J26" s="19">
        <f>49549.5-H26</f>
        <v>45045</v>
      </c>
    </row>
    <row r="27" spans="1:10" ht="13.5" customHeight="1" x14ac:dyDescent="0.25">
      <c r="A27" s="2"/>
      <c r="B27" s="3"/>
      <c r="C27" s="3"/>
      <c r="D27" s="3"/>
      <c r="E27" s="5"/>
      <c r="F27" s="6"/>
      <c r="G27" s="6"/>
      <c r="H27" s="9"/>
      <c r="I27" s="3"/>
      <c r="J27" s="3"/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9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7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scale="67" orientation="landscape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Elaine Silva</dc:creator>
  <cp:lastModifiedBy>Thiago Willy de Carvalho Andrade</cp:lastModifiedBy>
  <cp:lastPrinted>2024-08-06T17:01:45Z</cp:lastPrinted>
  <dcterms:created xsi:type="dcterms:W3CDTF">2021-07-19T15:33:04Z</dcterms:created>
  <dcterms:modified xsi:type="dcterms:W3CDTF">2024-08-07T13:30:00Z</dcterms:modified>
</cp:coreProperties>
</file>