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030"/>
  </bookViews>
  <sheets>
    <sheet name="Janeiro" sheetId="1" r:id="rId1"/>
  </sheets>
  <calcPr calcId="145621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<sst xmlns="http://schemas.openxmlformats.org/spreadsheetml/2006/main" count="103" uniqueCount="96">
  <si>
    <t>Relatório de execução e de seu orçamento</t>
  </si>
  <si>
    <t>01/01/2026 a 31/01/2026</t>
  </si>
  <si>
    <t>Fornecedor</t>
  </si>
  <si>
    <t>Documento (CNPJ/CPF)</t>
  </si>
  <si>
    <t>Nº do Contrato</t>
  </si>
  <si>
    <t>Objeto</t>
  </si>
  <si>
    <t>Assinatura do contrato</t>
  </si>
  <si>
    <t>Aditivo</t>
  </si>
  <si>
    <t>Valor atual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</si>
  <si>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</si>
  <si>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</si>
  <si>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</si>
  <si>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</si>
  <si>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</si>
  <si>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</si>
  <si>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</si>
  <si>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</si>
  <si>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</si>
  <si>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</si>
  <si>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</si>
  <si>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</si>
  <si>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</si>
  <si>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</si>
  <si>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</si>
  <si>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</si>
  <si>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</si>
  <si>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</si>
  <si>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</si>
  <si>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</si>
  <si>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</si>
  <si>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</si>
  <si>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</si>
  <si>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</si>
  <si>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</si>
  <si>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</si>
  <si>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</si>
  <si>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</si>
  <si>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</si>
  <si>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</si>
  <si>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</si>
  <si>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</si>
  <si>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</si>
  <si>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</si>
  <si>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</si>
  <si>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</si>
  <si>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</si>
  <si>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</si>
  <si>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</si>
  <si>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</si>
  <si>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</si>
  <si>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</si>
  <si>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</si>
  <si>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</si>
  <si>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</si>
  <si>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</si>
  <si>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</si>
  <si>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</si>
  <si>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</si>
  <si>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</si>
  <si>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</si>
  <si>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SERCOMTEL S.A. - TELECOMUNICAÇÕES</t>
  </si>
  <si>
    <t>01.371.416/0001-89</t>
  </si>
  <si>
    <t>ARP 003/2024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</si>
  <si>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</si>
  <si>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TELECOMUNICAÇÕES BRASÍLIA - TELEBRASÍLIA LTDA.</t>
  </si>
  <si>
    <t>18.843.645/0001-51</t>
  </si>
  <si>
    <t>ARP 004/2024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</si>
  <si>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</si>
  <si>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</si>
  <si>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</si>
  <si>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</si>
  <si>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</si>
  <si>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</si>
  <si>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</si>
  <si>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</si>
  <si>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</si>
  <si>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</si>
  <si>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</si>
  <si>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</si>
  <si>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</si>
  <si>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</si>
  <si>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</si>
  <si>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004/2025</t>
  </si>
  <si>
    <t>Contratação de locação de parte do imóvel não residencial, constituido de uma sala, localizado na rua Rua Deputado Nilon Ribas nº 120, Jardom Bancários, na cidade de Londrina.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</si>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</sst>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5">
      <alignment horizontal="center" vertical="top" wrapText="1"/>
    </xf>
    <xf numFmtId="0" fontId="9" fillId="4" borderId="5">
      <alignment horizontal="center" vertical="top" wrapText="1"/>
    </xf>
    <xf numFmtId="0" fontId="9" fillId="4" borderId="5">
      <alignment horizontal="center" vertical="top" wrapText="1"/>
    </xf>
    <xf numFmtId="0" fontId="9" fillId="4" borderId="5">
      <alignment horizontal="center" vertical="top" wrapText="1"/>
    </xf>
    <xf numFmtId="0" fontId="9" fillId="4" borderId="5">
      <alignment horizontal="center" vertical="top" wrapText="1"/>
    </xf>
    <xf numFmtId="0" fontId="9" fillId="4" borderId="5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0" borderId="1" xfId="1" applyNumberFormat="1" applyFont="1" applyFill="1" applyBorder="1" applyAlignment="1">
      <alignment horizontal="center" vertical="center" wrapText="1"/>
    </xf>
    <xf numFmtId="17" fontId="7" fillId="3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7" fillId="0" borderId="1" xfId="0" applyNumberFormat="1" applyFont="1" applyFill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14300"/>
          <a:ext cx="1962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3" zoomScaleNormal="100" zoomScaleSheetLayoutView="90" workbookViewId="0">
      <selection activeCell="J13" sqref="J13"/>
    </sheetView>
  </sheetViews>
  <sheetFormatPr defaultRowHeight="15" x14ac:dyDescent="0.25"/>
  <cols>
    <col min="1" max="1" width="50.85546875" customWidth="1"/>
    <col min="2" max="2" width="18" bestFit="1" customWidth="1"/>
    <col min="3" max="3" width="17.42578125" bestFit="1" customWidth="1"/>
    <col min="4" max="4" width="30.7109375" customWidth="1"/>
    <col min="5" max="5" width="13.7109375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s="17" customFormat="1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46023</v>
      </c>
      <c r="J5" s="16">
        <f>36464.65-H5</f>
        <v>36464.65</v>
      </c>
    </row>
    <row r="6" spans="1:10" s="17" customFormat="1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8">
        <v>0</v>
      </c>
      <c r="I6" s="15">
        <v>46023</v>
      </c>
      <c r="J6" s="16">
        <f>128573.86-H6</f>
        <v>128573.86</v>
      </c>
    </row>
    <row r="7" spans="1:10" s="17" customFormat="1" ht="13.5" customHeight="1" x14ac:dyDescent="0.25">
      <c r="A7" s="8" t="s">
        <v>20</v>
      </c>
      <c r="B7" s="9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8">
        <v>1354.32</v>
      </c>
      <c r="I7" s="15">
        <v>46023</v>
      </c>
      <c r="J7" s="16">
        <f>32204.02-H7</f>
        <v>30849.7</v>
      </c>
    </row>
    <row r="8" spans="1:10" s="17" customFormat="1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8">
        <v>5653.98</v>
      </c>
      <c r="I8" s="15">
        <v>46023</v>
      </c>
      <c r="J8" s="16">
        <f>134716.02-H8</f>
        <v>129062.04</v>
      </c>
    </row>
    <row r="9" spans="1:10" s="17" customFormat="1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9">
        <v>8548.48</v>
      </c>
      <c r="I9" s="15">
        <v>46023</v>
      </c>
      <c r="J9" s="16">
        <f>37733.58-H9</f>
        <v>29185.100000000002</v>
      </c>
    </row>
    <row r="10" spans="1:10" s="17" customFormat="1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585412.56000000006</v>
      </c>
      <c r="G10" s="13">
        <v>585412.56000000006</v>
      </c>
      <c r="H10" s="19">
        <v>15578.06</v>
      </c>
      <c r="I10" s="15">
        <v>46023</v>
      </c>
      <c r="J10" s="16">
        <f>47384.2-H10</f>
        <v>31806.14</v>
      </c>
    </row>
    <row r="11" spans="1:10" s="17" customFormat="1" ht="13.5" customHeight="1" x14ac:dyDescent="0.25">
      <c r="A11" s="8" t="s">
        <v>36</v>
      </c>
      <c r="B11" s="9" t="s">
        <v>37</v>
      </c>
      <c r="C11" s="9" t="s">
        <v>38</v>
      </c>
      <c r="D11" s="20" t="s">
        <v>39</v>
      </c>
      <c r="E11" s="11">
        <v>45133</v>
      </c>
      <c r="F11" s="12">
        <v>11913072</v>
      </c>
      <c r="G11" s="13">
        <v>11913072</v>
      </c>
      <c r="H11" s="19">
        <v>272672.92</v>
      </c>
      <c r="I11" s="15">
        <v>46023</v>
      </c>
      <c r="J11" s="16">
        <f>4157341.46-H11</f>
        <v>3884668.54</v>
      </c>
    </row>
    <row r="12" spans="1:10" s="17" customFormat="1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9">
        <v>25129.46</v>
      </c>
      <c r="I12" s="15">
        <v>46023</v>
      </c>
      <c r="J12" s="16">
        <f>363331.18-H12</f>
        <v>338201.72</v>
      </c>
    </row>
    <row r="13" spans="1:10" s="17" customFormat="1" ht="13.5" customHeight="1" x14ac:dyDescent="0.25">
      <c r="A13" s="8" t="s">
        <v>44</v>
      </c>
      <c r="B13" s="9" t="s">
        <v>45</v>
      </c>
      <c r="C13" s="9" t="s">
        <v>46</v>
      </c>
      <c r="D13" s="20" t="s">
        <v>47</v>
      </c>
      <c r="E13" s="11">
        <v>45175</v>
      </c>
      <c r="F13" s="21">
        <v>1149954</v>
      </c>
      <c r="G13" s="13">
        <v>1110492.24</v>
      </c>
      <c r="H13" s="19">
        <v>79489.78</v>
      </c>
      <c r="I13" s="15">
        <v>46023</v>
      </c>
      <c r="J13" s="16">
        <f>915971.9-H13</f>
        <v>836482.12</v>
      </c>
    </row>
    <row r="14" spans="1:10" s="17" customFormat="1" ht="13.5" customHeight="1" x14ac:dyDescent="0.25">
      <c r="A14" s="8" t="s">
        <v>48</v>
      </c>
      <c r="B14" s="9" t="s">
        <v>37</v>
      </c>
      <c r="C14" s="9" t="s">
        <v>49</v>
      </c>
      <c r="D14" s="10" t="s">
        <v>50</v>
      </c>
      <c r="E14" s="11">
        <v>45141</v>
      </c>
      <c r="F14" s="12">
        <v>25020</v>
      </c>
      <c r="G14" s="13">
        <v>25020</v>
      </c>
      <c r="H14" s="19">
        <v>417</v>
      </c>
      <c r="I14" s="15">
        <v>46023</v>
      </c>
      <c r="J14" s="16">
        <f>14178-H14</f>
        <v>13761</v>
      </c>
    </row>
    <row r="15" spans="1:10" s="17" customFormat="1" ht="14.25" customHeight="1" x14ac:dyDescent="0.25">
      <c r="A15" s="8" t="s">
        <v>48</v>
      </c>
      <c r="B15" s="9" t="s">
        <v>37</v>
      </c>
      <c r="C15" s="9" t="s">
        <v>51</v>
      </c>
      <c r="D15" s="10" t="s">
        <v>52</v>
      </c>
      <c r="E15" s="11">
        <v>45169</v>
      </c>
      <c r="F15" s="12">
        <v>1339449.6000000001</v>
      </c>
      <c r="G15" s="13">
        <v>1339449.6000000001</v>
      </c>
      <c r="H15" s="19">
        <v>12134</v>
      </c>
      <c r="I15" s="15">
        <v>46023</v>
      </c>
      <c r="J15" s="16">
        <f>736181.19-H15</f>
        <v>724047.19</v>
      </c>
    </row>
    <row r="16" spans="1:10" s="17" customFormat="1" ht="13.5" customHeight="1" x14ac:dyDescent="0.25">
      <c r="A16" s="8" t="s">
        <v>53</v>
      </c>
      <c r="B16" s="9" t="s">
        <v>54</v>
      </c>
      <c r="C16" s="9" t="s">
        <v>55</v>
      </c>
      <c r="D16" s="10" t="s">
        <v>56</v>
      </c>
      <c r="E16" s="22">
        <v>45700</v>
      </c>
      <c r="F16" s="12">
        <v>18662.400000000001</v>
      </c>
      <c r="G16" s="13">
        <v>18662.400000000001</v>
      </c>
      <c r="H16" s="19">
        <v>1477.44</v>
      </c>
      <c r="I16" s="15">
        <v>46023</v>
      </c>
      <c r="J16" s="16">
        <f>5365.44-H16</f>
        <v>3887.9999999999995</v>
      </c>
    </row>
    <row r="17" spans="1:10" s="17" customFormat="1" ht="13.5" customHeight="1" x14ac:dyDescent="0.25">
      <c r="A17" s="8" t="s">
        <v>57</v>
      </c>
      <c r="B17" s="9" t="s">
        <v>58</v>
      </c>
      <c r="C17" s="9" t="s">
        <v>55</v>
      </c>
      <c r="D17" s="10" t="s">
        <v>59</v>
      </c>
      <c r="E17" s="11">
        <v>45695</v>
      </c>
      <c r="F17" s="12">
        <v>2767.51</v>
      </c>
      <c r="G17" s="13">
        <v>2767.51</v>
      </c>
      <c r="H17" s="19">
        <v>76.87</v>
      </c>
      <c r="I17" s="15">
        <v>46023</v>
      </c>
      <c r="J17" s="16">
        <f>1998.81-H17</f>
        <v>1921.94</v>
      </c>
    </row>
    <row r="18" spans="1:10" s="17" customFormat="1" ht="13.5" customHeight="1" x14ac:dyDescent="0.25">
      <c r="A18" s="8" t="s">
        <v>60</v>
      </c>
      <c r="B18" s="9" t="s">
        <v>61</v>
      </c>
      <c r="C18" s="9" t="s">
        <v>62</v>
      </c>
      <c r="D18" s="10" t="s">
        <v>63</v>
      </c>
      <c r="E18" s="11">
        <v>45408</v>
      </c>
      <c r="F18" s="12">
        <v>57680.4</v>
      </c>
      <c r="G18" s="13">
        <v>43122.720000000001</v>
      </c>
      <c r="H18" s="19">
        <v>4120.88</v>
      </c>
      <c r="I18" s="15">
        <v>46023</v>
      </c>
      <c r="J18" s="16">
        <f>24486.38-H18</f>
        <v>20365.5</v>
      </c>
    </row>
    <row r="19" spans="1:10" s="17" customFormat="1" ht="13.5" customHeight="1" x14ac:dyDescent="0.25">
      <c r="A19" s="8" t="s">
        <v>64</v>
      </c>
      <c r="B19" s="9" t="s">
        <v>65</v>
      </c>
      <c r="C19" s="9" t="s">
        <v>66</v>
      </c>
      <c r="D19" s="10" t="s">
        <v>63</v>
      </c>
      <c r="E19" s="11">
        <v>45411</v>
      </c>
      <c r="F19" s="12">
        <v>13081.67</v>
      </c>
      <c r="G19" s="13">
        <v>12558</v>
      </c>
      <c r="H19" s="23">
        <v>0</v>
      </c>
      <c r="I19" s="15">
        <v>46023</v>
      </c>
      <c r="J19" s="16">
        <f>5976.67-H19</f>
        <v>5976.67</v>
      </c>
    </row>
    <row r="20" spans="1:10" s="17" customFormat="1" ht="13.5" customHeight="1" x14ac:dyDescent="0.25">
      <c r="A20" s="10" t="s">
        <v>67</v>
      </c>
      <c r="B20" s="9" t="s">
        <v>68</v>
      </c>
      <c r="C20" s="24" t="s">
        <v>69</v>
      </c>
      <c r="D20" s="10" t="s">
        <v>70</v>
      </c>
      <c r="E20" s="25">
        <v>45583</v>
      </c>
      <c r="F20" s="26">
        <v>19872</v>
      </c>
      <c r="G20" s="26">
        <v>19872</v>
      </c>
      <c r="H20" s="19">
        <v>938.4</v>
      </c>
      <c r="I20" s="15">
        <v>46023</v>
      </c>
      <c r="J20" s="16">
        <f>2752.74-H20</f>
        <v>1814.3399999999997</v>
      </c>
    </row>
    <row r="21" spans="1:10" s="17" customFormat="1" ht="13.5" customHeight="1" x14ac:dyDescent="0.25">
      <c r="A21" s="27" t="s">
        <v>71</v>
      </c>
      <c r="B21" s="28" t="s">
        <v>72</v>
      </c>
      <c r="C21" s="28">
        <v>14546043</v>
      </c>
      <c r="D21" s="29" t="s">
        <v>73</v>
      </c>
      <c r="E21" s="30">
        <v>45644</v>
      </c>
      <c r="F21" s="31">
        <v>345808.8</v>
      </c>
      <c r="G21" s="31">
        <v>345808.8</v>
      </c>
      <c r="H21" s="19">
        <v>29055.72</v>
      </c>
      <c r="I21" s="15">
        <v>46023</v>
      </c>
      <c r="J21" s="16">
        <f>102818.86-H21</f>
        <v>73763.14</v>
      </c>
    </row>
    <row r="22" spans="1:10" s="17" customFormat="1" ht="13.5" customHeight="1" x14ac:dyDescent="0.25">
      <c r="A22" s="8" t="s">
        <v>74</v>
      </c>
      <c r="B22" s="9" t="s">
        <v>75</v>
      </c>
      <c r="C22" s="9" t="s">
        <v>76</v>
      </c>
      <c r="D22" s="10" t="s">
        <v>77</v>
      </c>
      <c r="E22" s="22">
        <v>45750</v>
      </c>
      <c r="F22" s="12">
        <v>1257525</v>
      </c>
      <c r="G22" s="12">
        <v>1257525</v>
      </c>
      <c r="H22" s="19">
        <v>0</v>
      </c>
      <c r="I22" s="15">
        <v>46023</v>
      </c>
      <c r="J22" s="16">
        <f>131746.42-H22</f>
        <v>131746.42000000001</v>
      </c>
    </row>
    <row r="23" spans="1:10" s="17" customFormat="1" ht="13.5" customHeight="1" x14ac:dyDescent="0.25">
      <c r="A23" s="27" t="s">
        <v>78</v>
      </c>
      <c r="B23" s="28" t="s">
        <v>79</v>
      </c>
      <c r="C23" s="28" t="s">
        <v>80</v>
      </c>
      <c r="D23" s="29" t="s">
        <v>81</v>
      </c>
      <c r="E23" s="30">
        <v>45796</v>
      </c>
      <c r="F23" s="31">
        <v>14280</v>
      </c>
      <c r="G23" s="31">
        <v>14280</v>
      </c>
      <c r="H23" s="19">
        <v>0</v>
      </c>
      <c r="I23" s="15">
        <v>46023</v>
      </c>
      <c r="J23" s="16">
        <f>1255283.18-H23</f>
        <v>1255283.18</v>
      </c>
    </row>
    <row r="24" spans="1:10" s="17" customFormat="1" ht="13.5" customHeight="1" x14ac:dyDescent="0.25">
      <c r="A24" s="8" t="s">
        <v>60</v>
      </c>
      <c r="B24" s="9" t="s">
        <v>61</v>
      </c>
      <c r="C24" s="9" t="s">
        <v>82</v>
      </c>
      <c r="D24" s="10" t="s">
        <v>83</v>
      </c>
      <c r="E24" s="11">
        <v>45717</v>
      </c>
      <c r="F24" s="12">
        <v>84612</v>
      </c>
      <c r="G24" s="13">
        <v>84612</v>
      </c>
      <c r="H24" s="19">
        <v>7051</v>
      </c>
      <c r="I24" s="15">
        <v>46023</v>
      </c>
      <c r="J24" s="16">
        <f>14102-H24</f>
        <v>7051</v>
      </c>
    </row>
    <row r="25" spans="1:10" s="17" customFormat="1" ht="13.5" customHeight="1" x14ac:dyDescent="0.25">
      <c r="A25" s="8" t="s">
        <v>84</v>
      </c>
      <c r="B25" s="9" t="s">
        <v>85</v>
      </c>
      <c r="C25" s="9" t="s">
        <v>86</v>
      </c>
      <c r="D25" s="10" t="s">
        <v>87</v>
      </c>
      <c r="E25" s="11">
        <v>45946</v>
      </c>
      <c r="F25" s="12">
        <v>58950</v>
      </c>
      <c r="G25" s="13">
        <v>58950</v>
      </c>
      <c r="H25" s="19">
        <v>0</v>
      </c>
      <c r="I25" s="15">
        <v>46023</v>
      </c>
      <c r="J25" s="16">
        <f>22066.95-H25</f>
        <v>22066.95</v>
      </c>
    </row>
    <row r="26" spans="1:10" s="17" customFormat="1" ht="13.5" customHeight="1" x14ac:dyDescent="0.25">
      <c r="A26" s="8" t="s">
        <v>88</v>
      </c>
      <c r="B26" s="9" t="s">
        <v>89</v>
      </c>
      <c r="C26" s="9" t="s">
        <v>90</v>
      </c>
      <c r="D26" s="10" t="s">
        <v>91</v>
      </c>
      <c r="E26" s="11">
        <v>45926</v>
      </c>
      <c r="F26" s="12">
        <v>1990591.16</v>
      </c>
      <c r="G26" s="13">
        <v>1990591.16</v>
      </c>
      <c r="H26" s="19">
        <v>0</v>
      </c>
      <c r="I26" s="15">
        <v>46023</v>
      </c>
      <c r="J26" s="16">
        <f>1965812.93-H26</f>
        <v>1965812.93</v>
      </c>
    </row>
    <row r="27" spans="1:10" ht="13.5" customHeight="1" x14ac:dyDescent="0.25">
      <c r="A27" s="8" t="s">
        <v>92</v>
      </c>
      <c r="B27" s="9" t="s">
        <v>93</v>
      </c>
      <c r="C27" s="9" t="s">
        <v>94</v>
      </c>
      <c r="D27" s="10" t="s">
        <v>95</v>
      </c>
      <c r="E27" s="11">
        <v>45989</v>
      </c>
      <c r="F27" s="12">
        <v>53040</v>
      </c>
      <c r="G27" s="13">
        <v>53040</v>
      </c>
      <c r="H27" s="19">
        <v>4420</v>
      </c>
      <c r="I27" s="15">
        <v>46023</v>
      </c>
      <c r="J27" s="16">
        <f>48620-H27</f>
        <v>44200</v>
      </c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scale="67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2026-02-19T13:49:54Z</dcterms:created>
  <dcterms:modified xsi:type="dcterms:W3CDTF">2026-02-19T13:50:14Z</dcterms:modified>
</cp:coreProperties>
</file>